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F19" i="1" l="1"/>
  <c r="F18" i="1"/>
  <c r="F17" i="1"/>
  <c r="F16" i="1"/>
  <c r="F15" i="1"/>
  <c r="E14" i="1"/>
  <c r="F14" i="1" s="1"/>
  <c r="E13" i="1"/>
  <c r="F13" i="1" s="1"/>
  <c r="E12" i="1"/>
  <c r="F12" i="1" s="1"/>
  <c r="E11" i="1"/>
  <c r="F11" i="1" s="1"/>
  <c r="E10" i="1"/>
  <c r="F10" i="1" s="1"/>
  <c r="E9" i="1"/>
  <c r="F9" i="1" s="1"/>
  <c r="E8" i="1"/>
  <c r="F8" i="1" s="1"/>
  <c r="E7" i="1"/>
  <c r="F7" i="1" s="1"/>
  <c r="E6" i="1"/>
  <c r="F6" i="1" s="1"/>
  <c r="E5" i="1"/>
  <c r="F5" i="1" s="1"/>
  <c r="E4" i="1"/>
  <c r="F4" i="1" s="1"/>
</calcChain>
</file>

<file path=xl/sharedStrings.xml><?xml version="1.0" encoding="utf-8"?>
<sst xmlns="http://schemas.openxmlformats.org/spreadsheetml/2006/main" count="41" uniqueCount="38">
  <si>
    <t>序号</t>
  </si>
  <si>
    <t>设备名称</t>
  </si>
  <si>
    <t>计量单位，规格型号</t>
  </si>
  <si>
    <t>调研价格</t>
  </si>
  <si>
    <t>备注</t>
  </si>
  <si>
    <t>数量</t>
  </si>
  <si>
    <t>防护口罩-N95</t>
  </si>
  <si>
    <t>个</t>
  </si>
  <si>
    <t>外科口罩</t>
  </si>
  <si>
    <t>挂耳式、系带式</t>
  </si>
  <si>
    <t>一次性医用无纺布帽</t>
  </si>
  <si>
    <t>防护屏-面罩</t>
  </si>
  <si>
    <t>一次性使用隔离衣</t>
  </si>
  <si>
    <t>件</t>
  </si>
  <si>
    <t>乳胶手套</t>
  </si>
  <si>
    <t>盒（L、M、S），50双/盒</t>
  </si>
  <si>
    <t>内穿衣</t>
  </si>
  <si>
    <t>套</t>
  </si>
  <si>
    <t>表面消毒巾</t>
  </si>
  <si>
    <t>包，50抽/包</t>
  </si>
  <si>
    <t>抗菌洗手液</t>
  </si>
  <si>
    <t>瓶，500ml/瓶</t>
  </si>
  <si>
    <t>空气消毒剂</t>
  </si>
  <si>
    <t>消毒片</t>
  </si>
  <si>
    <t>瓶，100片/瓶</t>
  </si>
  <si>
    <t>医用包装无纺布</t>
  </si>
  <si>
    <t>张，75mm×75mm</t>
  </si>
  <si>
    <t>张，100mm×100mm</t>
  </si>
  <si>
    <t>传统型多酶清洗剂</t>
  </si>
  <si>
    <t>桶，4L/桶</t>
  </si>
  <si>
    <t>除锈湿巾</t>
  </si>
  <si>
    <t>盒，40片/盒</t>
  </si>
  <si>
    <t>干手纸</t>
  </si>
  <si>
    <t>胸科医院结核病医院感染防控耗材购置项目需求清单</t>
    <phoneticPr fontId="4" type="noConversion"/>
  </si>
  <si>
    <t>单价（万元）</t>
    <phoneticPr fontId="4" type="noConversion"/>
  </si>
  <si>
    <t>金额（万元）</t>
    <phoneticPr fontId="4" type="noConversion"/>
  </si>
  <si>
    <t>合计</t>
    <phoneticPr fontId="4" type="noConversion"/>
  </si>
  <si>
    <t>桶，7.5L/桶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</si>
</sst>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 * #,##0.00_ ;_ * \-#,##0.00_ ;_ * &quot;-&quot;??_ ;_ @_ "/>
    <numFmt numFmtId="176" formatCode="0.00_ "/>
    <numFmt numFmtId="177" formatCode="#,##0_);[Red]\(#,##0\)"/>
  </numFmts>
  <fonts count="10" x14ac:knownFonts="1">
    <font>
      <sz val="11"/>
      <color theme="1"/>
      <name val="宋体"/>
      <family val="2"/>
      <scheme val="minor"/>
    </font>
    <font>
      <sz val="11"/>
      <color theme="1"/>
      <name val="宋体"/>
      <family val="2"/>
      <scheme val="minor"/>
    </font>
    <font>
      <sz val="12"/>
      <name val="宋体"/>
      <family val="3"/>
      <charset val="134"/>
    </font>
    <font>
      <sz val="10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color indexed="8"/>
      <name val="宋体"/>
      <family val="3"/>
      <charset val="134"/>
    </font>
    <font>
      <sz val="10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>
      <alignment vertical="center"/>
    </xf>
    <xf numFmtId="0" fontId="2" fillId="0" borderId="0"/>
  </cellStyleXfs>
  <cellXfs count="40">
    <xf numFmtId="0" fontId="0" fillId="0" borderId="0" xfId="0"/>
    <xf numFmtId="49" fontId="3" fillId="0" borderId="1" xfId="2" applyNumberFormat="1" applyFont="1" applyFill="1" applyBorder="1" applyAlignment="1">
      <alignment horizontal="center" vertical="center" wrapText="1"/>
    </xf>
    <xf numFmtId="0" fontId="3" fillId="0" borderId="1" xfId="2" applyFont="1" applyFill="1" applyBorder="1" applyAlignment="1">
      <alignment horizontal="center" vertical="center" wrapText="1"/>
    </xf>
    <xf numFmtId="176" fontId="3" fillId="0" borderId="1" xfId="2" applyNumberFormat="1" applyFont="1" applyFill="1" applyBorder="1" applyAlignment="1">
      <alignment horizontal="right" vertical="center" wrapText="1"/>
    </xf>
    <xf numFmtId="177" fontId="3" fillId="0" borderId="1" xfId="2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2" applyNumberFormat="1" applyFont="1" applyFill="1" applyBorder="1" applyAlignment="1">
      <alignment horizontal="center" vertical="center" wrapText="1"/>
    </xf>
    <xf numFmtId="176" fontId="3" fillId="0" borderId="1" xfId="1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left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3" fillId="2" borderId="1" xfId="1" applyNumberFormat="1" applyFont="1" applyFill="1" applyBorder="1" applyAlignment="1">
      <alignment horizontal="right" vertical="center" wrapText="1"/>
    </xf>
    <xf numFmtId="0" fontId="8" fillId="2" borderId="1" xfId="0" applyNumberFormat="1" applyFont="1" applyFill="1" applyBorder="1" applyAlignment="1">
      <alignment horizontal="right" vertical="center" wrapText="1"/>
    </xf>
    <xf numFmtId="177" fontId="3" fillId="2" borderId="1" xfId="2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left" vertical="center" wrapText="1"/>
    </xf>
    <xf numFmtId="0" fontId="9" fillId="0" borderId="1" xfId="1" applyNumberFormat="1" applyFont="1" applyFill="1" applyBorder="1" applyAlignment="1">
      <alignment horizontal="right" vertical="center" wrapText="1"/>
    </xf>
    <xf numFmtId="0" fontId="6" fillId="2" borderId="1" xfId="0" applyNumberFormat="1" applyFont="1" applyFill="1" applyBorder="1" applyAlignment="1">
      <alignment horizontal="left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1" applyNumberFormat="1" applyFont="1" applyFill="1" applyBorder="1" applyAlignment="1">
      <alignment horizontal="righ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0" fontId="7" fillId="0" borderId="1" xfId="1" applyNumberFormat="1" applyFont="1" applyFill="1" applyBorder="1" applyAlignment="1">
      <alignment horizontal="right" vertical="center"/>
    </xf>
    <xf numFmtId="0" fontId="7" fillId="0" borderId="1" xfId="0" applyNumberFormat="1" applyFont="1" applyFill="1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left" vertical="center" wrapText="1"/>
    </xf>
    <xf numFmtId="0" fontId="9" fillId="2" borderId="1" xfId="0" applyNumberFormat="1" applyFont="1" applyFill="1" applyBorder="1" applyAlignment="1">
      <alignment horizontal="center" vertical="center" wrapText="1"/>
    </xf>
    <xf numFmtId="0" fontId="9" fillId="2" borderId="1" xfId="1" applyNumberFormat="1" applyFont="1" applyFill="1" applyBorder="1" applyAlignment="1">
      <alignment horizontal="right" vertical="center" wrapText="1"/>
    </xf>
    <xf numFmtId="0" fontId="9" fillId="2" borderId="1" xfId="0" applyNumberFormat="1" applyFont="1" applyFill="1" applyBorder="1" applyAlignment="1">
      <alignment horizontal="right" vertical="center" wrapText="1"/>
    </xf>
    <xf numFmtId="177" fontId="9" fillId="2" borderId="1" xfId="2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right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/>
    <xf numFmtId="176" fontId="7" fillId="0" borderId="1" xfId="1" applyNumberFormat="1" applyFont="1" applyFill="1" applyBorder="1" applyAlignment="1">
      <alignment horizontal="left" vertical="center"/>
    </xf>
  </cellXfs>
  <cellStyles count="3">
    <cellStyle name="常规" xfId="0" builtinId="0"/>
    <cellStyle name="常规_小学英语阅读能力提升项目审核表" xfId="2"/>
    <cellStyle name="千位分隔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tabSelected="1" workbookViewId="0">
      <selection activeCell="D10" sqref="D10"/>
    </sheetView>
  </sheetViews>
  <sheetFormatPr defaultRowHeight="13.5" x14ac:dyDescent="0.15"/>
  <cols>
    <col min="2" max="2" width="27.375" customWidth="1"/>
    <col min="3" max="3" width="24.5" customWidth="1"/>
    <col min="4" max="4" width="11.375" customWidth="1"/>
    <col min="5" max="5" width="14.375" customWidth="1"/>
    <col min="6" max="6" width="13.75" customWidth="1"/>
  </cols>
  <sheetData>
    <row r="1" spans="1:7" ht="35.25" customHeight="1" x14ac:dyDescent="0.15">
      <c r="A1" s="25" t="s">
        <v>33</v>
      </c>
      <c r="B1" s="25"/>
      <c r="C1" s="25"/>
      <c r="D1" s="25"/>
      <c r="E1" s="25"/>
      <c r="F1" s="25"/>
      <c r="G1" s="25"/>
    </row>
    <row r="2" spans="1:7" ht="21.75" customHeight="1" x14ac:dyDescent="0.15">
      <c r="A2" s="1" t="s">
        <v>0</v>
      </c>
      <c r="B2" s="2" t="s">
        <v>1</v>
      </c>
      <c r="C2" s="2" t="s">
        <v>2</v>
      </c>
      <c r="D2" s="2" t="s">
        <v>3</v>
      </c>
      <c r="E2" s="3"/>
      <c r="F2" s="3"/>
      <c r="G2" s="4" t="s">
        <v>4</v>
      </c>
    </row>
    <row r="3" spans="1:7" ht="29.25" customHeight="1" x14ac:dyDescent="0.15">
      <c r="A3" s="1"/>
      <c r="B3" s="5"/>
      <c r="C3" s="2"/>
      <c r="D3" s="6" t="s">
        <v>5</v>
      </c>
      <c r="E3" s="7" t="s">
        <v>34</v>
      </c>
      <c r="F3" s="7" t="s">
        <v>35</v>
      </c>
      <c r="G3" s="4"/>
    </row>
    <row r="4" spans="1:7" ht="19.5" customHeight="1" x14ac:dyDescent="0.15">
      <c r="A4" s="8">
        <v>1</v>
      </c>
      <c r="B4" s="9" t="s">
        <v>6</v>
      </c>
      <c r="C4" s="16" t="s">
        <v>7</v>
      </c>
      <c r="D4" s="10">
        <v>170000</v>
      </c>
      <c r="E4" s="11">
        <f>3.9/10000</f>
        <v>3.8999999999999999E-4</v>
      </c>
      <c r="F4" s="12">
        <f t="shared" ref="F4:F19" si="0">(D4*E4)</f>
        <v>66.3</v>
      </c>
      <c r="G4" s="13"/>
    </row>
    <row r="5" spans="1:7" ht="19.5" customHeight="1" x14ac:dyDescent="0.15">
      <c r="A5" s="8">
        <v>2</v>
      </c>
      <c r="B5" s="9" t="s">
        <v>8</v>
      </c>
      <c r="C5" s="18" t="s">
        <v>9</v>
      </c>
      <c r="D5" s="14">
        <v>400000</v>
      </c>
      <c r="E5" s="11">
        <f>0.4/10000</f>
        <v>4.0000000000000003E-5</v>
      </c>
      <c r="F5" s="12">
        <f t="shared" si="0"/>
        <v>16</v>
      </c>
      <c r="G5" s="13"/>
    </row>
    <row r="6" spans="1:7" ht="19.5" customHeight="1" x14ac:dyDescent="0.15">
      <c r="A6" s="27">
        <v>3</v>
      </c>
      <c r="B6" s="28" t="s">
        <v>10</v>
      </c>
      <c r="C6" s="16" t="s">
        <v>7</v>
      </c>
      <c r="D6" s="29">
        <v>70000</v>
      </c>
      <c r="E6" s="30">
        <f>0.65/10000</f>
        <v>6.5000000000000008E-5</v>
      </c>
      <c r="F6" s="31">
        <f t="shared" si="0"/>
        <v>4.5500000000000007</v>
      </c>
      <c r="G6" s="32"/>
    </row>
    <row r="7" spans="1:7" ht="19.5" customHeight="1" x14ac:dyDescent="0.15">
      <c r="A7" s="15">
        <v>4</v>
      </c>
      <c r="B7" s="28" t="s">
        <v>11</v>
      </c>
      <c r="C7" s="28" t="s">
        <v>7</v>
      </c>
      <c r="D7" s="33">
        <v>7000</v>
      </c>
      <c r="E7" s="17">
        <f>5.5/10000</f>
        <v>5.5000000000000003E-4</v>
      </c>
      <c r="F7" s="34">
        <f t="shared" si="0"/>
        <v>3.85</v>
      </c>
      <c r="G7" s="32"/>
    </row>
    <row r="8" spans="1:7" ht="19.5" customHeight="1" x14ac:dyDescent="0.15">
      <c r="A8" s="15">
        <v>5</v>
      </c>
      <c r="B8" s="28" t="s">
        <v>12</v>
      </c>
      <c r="C8" s="28" t="s">
        <v>13</v>
      </c>
      <c r="D8" s="33">
        <v>8000</v>
      </c>
      <c r="E8" s="17">
        <f>18.5/10000</f>
        <v>1.8500000000000001E-3</v>
      </c>
      <c r="F8" s="34">
        <f t="shared" si="0"/>
        <v>14.8</v>
      </c>
      <c r="G8" s="32"/>
    </row>
    <row r="9" spans="1:7" ht="19.5" customHeight="1" x14ac:dyDescent="0.15">
      <c r="A9" s="15">
        <v>6</v>
      </c>
      <c r="B9" s="16" t="s">
        <v>14</v>
      </c>
      <c r="C9" s="28" t="s">
        <v>15</v>
      </c>
      <c r="D9" s="33">
        <v>14000</v>
      </c>
      <c r="E9" s="17">
        <f>50/10000</f>
        <v>5.0000000000000001E-3</v>
      </c>
      <c r="F9" s="34">
        <f t="shared" si="0"/>
        <v>70</v>
      </c>
      <c r="G9" s="32"/>
    </row>
    <row r="10" spans="1:7" ht="19.5" customHeight="1" x14ac:dyDescent="0.15">
      <c r="A10" s="15">
        <v>7</v>
      </c>
      <c r="B10" s="28" t="s">
        <v>16</v>
      </c>
      <c r="C10" s="28" t="s">
        <v>17</v>
      </c>
      <c r="D10" s="33">
        <v>1600</v>
      </c>
      <c r="E10" s="17">
        <f>300/10000</f>
        <v>0.03</v>
      </c>
      <c r="F10" s="34">
        <f t="shared" si="0"/>
        <v>48</v>
      </c>
      <c r="G10" s="32"/>
    </row>
    <row r="11" spans="1:7" ht="19.5" customHeight="1" x14ac:dyDescent="0.15">
      <c r="A11" s="15">
        <v>8</v>
      </c>
      <c r="B11" s="16" t="s">
        <v>18</v>
      </c>
      <c r="C11" s="28" t="s">
        <v>19</v>
      </c>
      <c r="D11" s="33">
        <v>6000</v>
      </c>
      <c r="E11" s="17">
        <f>52/10000</f>
        <v>5.1999999999999998E-3</v>
      </c>
      <c r="F11" s="34">
        <f t="shared" si="0"/>
        <v>31.2</v>
      </c>
      <c r="G11" s="32"/>
    </row>
    <row r="12" spans="1:7" ht="19.5" customHeight="1" x14ac:dyDescent="0.15">
      <c r="A12" s="15">
        <v>9</v>
      </c>
      <c r="B12" s="28" t="s">
        <v>20</v>
      </c>
      <c r="C12" s="28" t="s">
        <v>21</v>
      </c>
      <c r="D12" s="33">
        <v>4000</v>
      </c>
      <c r="E12" s="17">
        <f>28/10000</f>
        <v>2.8E-3</v>
      </c>
      <c r="F12" s="34">
        <f t="shared" si="0"/>
        <v>11.2</v>
      </c>
      <c r="G12" s="32"/>
    </row>
    <row r="13" spans="1:7" ht="19.5" customHeight="1" x14ac:dyDescent="0.15">
      <c r="A13" s="27">
        <v>10</v>
      </c>
      <c r="B13" s="28" t="s">
        <v>22</v>
      </c>
      <c r="C13" s="16" t="s">
        <v>37</v>
      </c>
      <c r="D13" s="33">
        <v>1500</v>
      </c>
      <c r="E13" s="17">
        <f>375/10000</f>
        <v>3.7499999999999999E-2</v>
      </c>
      <c r="F13" s="34">
        <f t="shared" si="0"/>
        <v>56.25</v>
      </c>
      <c r="G13" s="32"/>
    </row>
    <row r="14" spans="1:7" ht="19.5" customHeight="1" x14ac:dyDescent="0.15">
      <c r="A14" s="27">
        <v>11</v>
      </c>
      <c r="B14" s="28" t="s">
        <v>23</v>
      </c>
      <c r="C14" s="16" t="s">
        <v>24</v>
      </c>
      <c r="D14" s="33">
        <v>5000</v>
      </c>
      <c r="E14" s="17">
        <f>12/10000</f>
        <v>1.1999999999999999E-3</v>
      </c>
      <c r="F14" s="34">
        <f t="shared" si="0"/>
        <v>5.9999999999999991</v>
      </c>
      <c r="G14" s="32"/>
    </row>
    <row r="15" spans="1:7" ht="19.5" customHeight="1" x14ac:dyDescent="0.15">
      <c r="A15" s="35">
        <v>12</v>
      </c>
      <c r="B15" s="26" t="s">
        <v>25</v>
      </c>
      <c r="C15" s="21" t="s">
        <v>26</v>
      </c>
      <c r="D15" s="19">
        <v>15000</v>
      </c>
      <c r="E15" s="20">
        <v>2.4000000000000001E-4</v>
      </c>
      <c r="F15" s="34">
        <f t="shared" si="0"/>
        <v>3.6</v>
      </c>
      <c r="G15" s="36"/>
    </row>
    <row r="16" spans="1:7" ht="19.5" customHeight="1" x14ac:dyDescent="0.15">
      <c r="A16" s="35"/>
      <c r="B16" s="26"/>
      <c r="C16" s="21" t="s">
        <v>27</v>
      </c>
      <c r="D16" s="19">
        <v>15000</v>
      </c>
      <c r="E16" s="20">
        <v>3.6000000000000002E-4</v>
      </c>
      <c r="F16" s="34">
        <f t="shared" si="0"/>
        <v>5.4</v>
      </c>
      <c r="G16" s="36"/>
    </row>
    <row r="17" spans="1:7" ht="19.5" customHeight="1" x14ac:dyDescent="0.15">
      <c r="A17" s="27">
        <v>13</v>
      </c>
      <c r="B17" s="21" t="s">
        <v>28</v>
      </c>
      <c r="C17" s="21" t="s">
        <v>29</v>
      </c>
      <c r="D17" s="19">
        <v>150</v>
      </c>
      <c r="E17" s="20">
        <v>9.7000000000000003E-2</v>
      </c>
      <c r="F17" s="34">
        <f t="shared" si="0"/>
        <v>14.55</v>
      </c>
      <c r="G17" s="36"/>
    </row>
    <row r="18" spans="1:7" ht="19.5" customHeight="1" x14ac:dyDescent="0.15">
      <c r="A18" s="27">
        <v>14</v>
      </c>
      <c r="B18" s="21" t="s">
        <v>30</v>
      </c>
      <c r="C18" s="21" t="s">
        <v>31</v>
      </c>
      <c r="D18" s="22">
        <v>100</v>
      </c>
      <c r="E18" s="23">
        <v>3.4000000000000002E-2</v>
      </c>
      <c r="F18" s="23">
        <f t="shared" si="0"/>
        <v>3.4000000000000004</v>
      </c>
      <c r="G18" s="36"/>
    </row>
    <row r="19" spans="1:7" ht="19.5" customHeight="1" x14ac:dyDescent="0.15">
      <c r="A19" s="36">
        <v>15</v>
      </c>
      <c r="B19" s="24" t="s">
        <v>32</v>
      </c>
      <c r="C19" s="39" t="s">
        <v>19</v>
      </c>
      <c r="D19" s="22">
        <v>9800</v>
      </c>
      <c r="E19" s="23">
        <v>5.0000000000000001E-4</v>
      </c>
      <c r="F19" s="23">
        <f t="shared" si="0"/>
        <v>4.9000000000000004</v>
      </c>
      <c r="G19" s="36"/>
    </row>
    <row r="20" spans="1:7" ht="21.75" customHeight="1" x14ac:dyDescent="0.15">
      <c r="A20" s="37" t="s">
        <v>36</v>
      </c>
      <c r="B20" s="38"/>
      <c r="C20" s="38"/>
      <c r="D20" s="38"/>
      <c r="E20" s="38"/>
      <c r="F20" s="38">
        <v>360</v>
      </c>
      <c r="G20" s="38"/>
    </row>
  </sheetData>
  <mergeCells count="8">
    <mergeCell ref="A1:G1"/>
    <mergeCell ref="A2:A3"/>
    <mergeCell ref="B2:B3"/>
    <mergeCell ref="C2:C3"/>
    <mergeCell ref="D2:F2"/>
    <mergeCell ref="G2:G3"/>
    <mergeCell ref="A15:A16"/>
    <mergeCell ref="B15:B16"/>
  </mergeCells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2023-03-07T06:18:21Z</dcterms:modified>
</cp:coreProperties>
</file>